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20" yWindow="-120" windowWidth="15600" windowHeight="11760" activeTab="1"/>
  </bookViews>
  <sheets>
    <sheet name="المصروفات التشغيلية" sheetId="5" r:id="rId1"/>
    <sheet name="مصروفات الاسر" sheetId="6" r:id="rId2"/>
    <sheet name="الايرادات التبرعات" sheetId="7" r:id="rId3"/>
  </sheets>
  <definedNames>
    <definedName name="_xlnm._FilterDatabase" localSheetId="2" hidden="1">'الايرادات التبرعات'!#REF!</definedName>
    <definedName name="_xlnm._FilterDatabase" localSheetId="0" hidden="1">'المصروفات التشغيلية'!#REF!</definedName>
    <definedName name="_xlnm._FilterDatabase" localSheetId="1" hidden="1">'مصروفات الاسر'!#REF!</definedName>
    <definedName name="BUDGET_Title">#REF!</definedName>
    <definedName name="ColumnTitle1" localSheetId="2">#REF!</definedName>
    <definedName name="ColumnTitle1" localSheetId="1">#REF!</definedName>
    <definedName name="ColumnTitle1">#REF!</definedName>
    <definedName name="_xlnm.Print_Area" localSheetId="2">'الايرادات التبرعات'!$A$1:$E$36</definedName>
    <definedName name="_xlnm.Print_Area" localSheetId="1">'مصروفات الاسر'!$A$1:$E$21</definedName>
    <definedName name="_xlnm.Print_Titles" localSheetId="2">'الايرادات التبرعات'!$4:$4</definedName>
    <definedName name="_xlnm.Print_Titles" localSheetId="0">'المصروفات التشغيلية'!$4:$4</definedName>
    <definedName name="_xlnm.Print_Titles" localSheetId="1">'مصروفات الاسر'!$4:$4</definedName>
    <definedName name="اسم_الشركة">#REF!</definedName>
    <definedName name="العنوان_1" localSheetId="2">#REF!</definedName>
    <definedName name="العنوان_1" localSheetId="1">#REF!</definedName>
    <definedName name="العنوان_1">#REF!</definedName>
    <definedName name="العنوان_2" localSheetId="2">#REF!</definedName>
    <definedName name="العنوان_2" localSheetId="1">#REF!</definedName>
    <definedName name="العنوان_2">#REF!</definedName>
    <definedName name="العنوان_3">#REF!</definedName>
    <definedName name="العنوان_4" localSheetId="2">'الايرادات التبرعات'!$B$4</definedName>
    <definedName name="العنوان_4" localSheetId="1">'مصروفات الاسر'!$B$4</definedName>
    <definedName name="العنوان_4">'المصروفات التشغيلية'!$B$4</definedName>
    <definedName name="تاتتالال">'المصروفات التشغيلية'!$B$4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F5" i="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D30"/>
  <c r="G28"/>
  <c r="D34" i="7"/>
  <c r="D31"/>
  <c r="D29"/>
  <c r="D28"/>
  <c r="D24"/>
  <c r="D9"/>
  <c r="D8"/>
  <c r="D7"/>
  <c r="D14"/>
  <c r="C32"/>
  <c r="D32"/>
  <c r="D23"/>
  <c r="D25"/>
  <c r="D26"/>
  <c r="D27"/>
  <c r="D30"/>
  <c r="D33"/>
  <c r="D35"/>
  <c r="D22"/>
  <c r="C21" i="6"/>
  <c r="E30" i="5"/>
  <c r="C30"/>
  <c r="G15"/>
  <c r="G13"/>
  <c r="G12"/>
  <c r="D13" i="7"/>
  <c r="D17" i="6"/>
  <c r="D10"/>
  <c r="D12"/>
  <c r="D13"/>
  <c r="D11"/>
  <c r="G23" i="5"/>
  <c r="G26"/>
  <c r="G27"/>
  <c r="G24"/>
  <c r="G25"/>
  <c r="D15" i="7"/>
  <c r="D10"/>
  <c r="D11"/>
  <c r="C36"/>
  <c r="D21"/>
  <c r="D20"/>
  <c r="D19"/>
  <c r="D18"/>
  <c r="D17"/>
  <c r="D16"/>
  <c r="D12"/>
  <c r="D6"/>
  <c r="D5"/>
  <c r="D18" i="6"/>
  <c r="D19"/>
  <c r="D20"/>
  <c r="D16"/>
  <c r="D15"/>
  <c r="D14"/>
  <c r="D9"/>
  <c r="D8"/>
  <c r="D7"/>
  <c r="D6"/>
  <c r="D5"/>
  <c r="G19" i="5"/>
  <c r="G16"/>
  <c r="G18"/>
  <c r="G17"/>
  <c r="G11"/>
  <c r="G29"/>
  <c r="G8"/>
  <c r="G21"/>
  <c r="G22"/>
  <c r="G14"/>
  <c r="G9"/>
  <c r="G5"/>
  <c r="G7"/>
  <c r="G20"/>
  <c r="G10"/>
  <c r="G6"/>
</calcChain>
</file>

<file path=xl/sharedStrings.xml><?xml version="1.0" encoding="utf-8"?>
<sst xmlns="http://schemas.openxmlformats.org/spreadsheetml/2006/main" count="93" uniqueCount="89">
  <si>
    <t>الفعلي</t>
  </si>
  <si>
    <t>أعلى 5 مبالغ</t>
  </si>
  <si>
    <t>المصروفات التشغيلية</t>
  </si>
  <si>
    <t>إجمالي المصروفات التشغيلية</t>
  </si>
  <si>
    <t>مصروفات الاسر</t>
  </si>
  <si>
    <t xml:space="preserve">مصروفات الاسر </t>
  </si>
  <si>
    <t>مصروفات مقيدة نقدية</t>
  </si>
  <si>
    <t>اجمالي مصروفات الاسر</t>
  </si>
  <si>
    <t>مصروفات مقيدة عينية</t>
  </si>
  <si>
    <t>مصروفات غير مقيدة عينية</t>
  </si>
  <si>
    <t>الايرادات</t>
  </si>
  <si>
    <t>ايرادات مقيدة نقدية</t>
  </si>
  <si>
    <t>ايرادات مقيدة عينية</t>
  </si>
  <si>
    <t>ايرادات غير مقيدة نقدية</t>
  </si>
  <si>
    <t>اجمالي الايرادات</t>
  </si>
  <si>
    <t>الزكاة</t>
  </si>
  <si>
    <t>دعم مؤسسة المحيسن الخيرية</t>
  </si>
  <si>
    <t>دعم مؤسسة بغلف الخيرية</t>
  </si>
  <si>
    <t>تبرعات نقدية للحالات الطارئة في المتجر</t>
  </si>
  <si>
    <t>دعم الوزارة</t>
  </si>
  <si>
    <t>زكاة عيني</t>
  </si>
  <si>
    <t>تبرع نقدي عام</t>
  </si>
  <si>
    <t>مبيعات الورق التالف</t>
  </si>
  <si>
    <t>مبيعات المواد التالفة مزادات</t>
  </si>
  <si>
    <t>مبيعات المتجر الخيري</t>
  </si>
  <si>
    <t>إيرادات التبرعات</t>
  </si>
  <si>
    <t>الصالة رقم 2</t>
  </si>
  <si>
    <t>الصالة رقم 3</t>
  </si>
  <si>
    <t>مطعم المأكولات البحرية</t>
  </si>
  <si>
    <t>الروضة</t>
  </si>
  <si>
    <t>محل النظارات - شعيب 1</t>
  </si>
  <si>
    <t>راتب الأساس</t>
  </si>
  <si>
    <t>بدل السكن</t>
  </si>
  <si>
    <t>بدل النقل</t>
  </si>
  <si>
    <t>غلاء المعيشة</t>
  </si>
  <si>
    <t>خارج الدوام</t>
  </si>
  <si>
    <t>التامينات الاجتماعية</t>
  </si>
  <si>
    <t>تذاكر السفر</t>
  </si>
  <si>
    <t>مكافأة نهاية الخدمة</t>
  </si>
  <si>
    <t>الضيافة</t>
  </si>
  <si>
    <t>رواتب حراس الامن</t>
  </si>
  <si>
    <t>تأهيل وتدريب الموظفين</t>
  </si>
  <si>
    <t>دعاية وإعلان</t>
  </si>
  <si>
    <t>الادراة</t>
  </si>
  <si>
    <t>المستودع والمتجر</t>
  </si>
  <si>
    <t>المجموع</t>
  </si>
  <si>
    <t xml:space="preserve">مكافأة برنامج ايادينا </t>
  </si>
  <si>
    <t>سداد الديون من مؤسسة المحيسن الخيرية</t>
  </si>
  <si>
    <t>سلال الحالات الطارئة دعم مؤسسة الحمدان</t>
  </si>
  <si>
    <t>حليب وحفائض اطفال الحالات الطارئة دعم مؤسسة الحمدان</t>
  </si>
  <si>
    <t>فواتير كهرباء الحالات الطارئة دعم مؤسسة الحمدان</t>
  </si>
  <si>
    <t>مساعدات عينية عامة من المستودع</t>
  </si>
  <si>
    <t>مساعدات عينية عامة من المتجر</t>
  </si>
  <si>
    <t>دعم للمستودع الخيري</t>
  </si>
  <si>
    <t>ام القلبان</t>
  </si>
  <si>
    <t>بدل الانتداب</t>
  </si>
  <si>
    <t>التأمين الطبي</t>
  </si>
  <si>
    <t>مكافات</t>
  </si>
  <si>
    <t>كهرباء ومياه</t>
  </si>
  <si>
    <t>بريد وهاتف</t>
  </si>
  <si>
    <t>أدوات مكتبية</t>
  </si>
  <si>
    <t>قرطاسية</t>
  </si>
  <si>
    <t>مطبوعات</t>
  </si>
  <si>
    <t>استشارات قانونية</t>
  </si>
  <si>
    <t>صيانة المباني والأجهزة</t>
  </si>
  <si>
    <t>مشتريات لتشغيل المتجر</t>
  </si>
  <si>
    <t>ايجارات</t>
  </si>
  <si>
    <t>القيمة</t>
  </si>
  <si>
    <t>دعم جمعيات خيرية أخرى</t>
  </si>
  <si>
    <t>ايجار الاستثمار</t>
  </si>
  <si>
    <t>المحطة وملحقاتها</t>
  </si>
  <si>
    <t>اعانات أخرى</t>
  </si>
  <si>
    <t>عمارة لبدة والشفاء</t>
  </si>
  <si>
    <t>مساعدات العجز - زكاة</t>
  </si>
  <si>
    <t>مساعدات الارامل - زكاة</t>
  </si>
  <si>
    <t>مساعدات المطلقات - زكاة</t>
  </si>
  <si>
    <t>مساعدات المهجورات - زكاة</t>
  </si>
  <si>
    <t>مساعدات نقدية للحالات الطارئة</t>
  </si>
  <si>
    <t>تقرير عن الاربع الاول للعام 2019م</t>
  </si>
  <si>
    <t>تقرير عن الربع الاول للعام 2019م</t>
  </si>
  <si>
    <t>زكاة الفطر</t>
  </si>
  <si>
    <t>افطار الصائم</t>
  </si>
  <si>
    <t>كفارة اليمين</t>
  </si>
  <si>
    <t>الصالة رقم 1</t>
  </si>
  <si>
    <t>صالات الشارقة</t>
  </si>
  <si>
    <t>باسكن روبنز</t>
  </si>
  <si>
    <t>محل الذهب برزان</t>
  </si>
  <si>
    <t>محل نظارات اللؤلؤة</t>
  </si>
  <si>
    <t>عمواة بنكية</t>
  </si>
</sst>
</file>

<file path=xl/styles.xml><?xml version="1.0" encoding="utf-8"?>
<styleSheet xmlns="http://schemas.openxmlformats.org/spreadsheetml/2006/main">
  <numFmts count="6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mmmm\ yyyy"/>
    <numFmt numFmtId="166" formatCode="0.0%"/>
    <numFmt numFmtId="167" formatCode="#,##0.00_ ;[Red]\-#,##0.00\ "/>
  </numFmts>
  <fonts count="23">
    <font>
      <sz val="11"/>
      <color theme="1"/>
      <name val="Tahoma"/>
      <family val="2"/>
    </font>
    <font>
      <sz val="11"/>
      <color indexed="8"/>
      <name val="Tahoma"/>
      <family val="2"/>
    </font>
    <font>
      <b/>
      <sz val="12"/>
      <color indexed="57"/>
      <name val="Tahoma"/>
      <family val="2"/>
    </font>
    <font>
      <b/>
      <sz val="16"/>
      <color indexed="57"/>
      <name val="Tahoma"/>
      <family val="2"/>
    </font>
    <font>
      <b/>
      <u/>
      <sz val="11"/>
      <color indexed="8"/>
      <name val="Tahoma"/>
      <family val="2"/>
    </font>
    <font>
      <sz val="11"/>
      <color indexed="8"/>
      <name val="Tahoma"/>
    </font>
    <font>
      <sz val="11"/>
      <color theme="1"/>
      <name val="Tahoma"/>
      <family val="2"/>
    </font>
    <font>
      <sz val="11"/>
      <color theme="9" tint="-0.499984740745262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6"/>
      <color theme="3"/>
      <name val="Tahoma"/>
      <family val="2"/>
    </font>
    <font>
      <sz val="11"/>
      <color theme="1" tint="4.9989318521683403E-2"/>
      <name val="Tahoma"/>
      <family val="2"/>
    </font>
    <font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36"/>
      <color theme="3"/>
      <name val="Tahoma"/>
      <family val="2"/>
    </font>
    <font>
      <sz val="11"/>
      <color rgb="FF6C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horizontal="right" wrapText="1" indent="1" readingOrder="2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1" applyNumberFormat="0" applyAlignment="0" applyProtection="0"/>
    <xf numFmtId="0" fontId="11" fillId="30" borderId="2" applyNumberFormat="0" applyAlignment="0" applyProtection="0"/>
    <xf numFmtId="167" fontId="1" fillId="0" borderId="0" applyFont="0" applyFill="0" applyBorder="0" applyProtection="0">
      <alignment horizontal="left" readingOrder="2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1" borderId="0" applyNumberFormat="0" applyBorder="0" applyAlignment="0" applyProtection="0"/>
    <xf numFmtId="0" fontId="14" fillId="0" borderId="0" applyNumberFormat="0" applyFill="0" applyAlignment="0" applyProtection="0"/>
    <xf numFmtId="0" fontId="15" fillId="32" borderId="0" applyBorder="0" applyProtection="0">
      <alignment horizontal="left" vertical="center" indent="1"/>
    </xf>
    <xf numFmtId="0" fontId="15" fillId="32" borderId="0" applyNumberFormat="0" applyBorder="0" applyProtection="0">
      <alignment horizontal="left" vertical="center"/>
    </xf>
    <xf numFmtId="0" fontId="16" fillId="0" borderId="0" applyNumberFormat="0" applyFill="0" applyBorder="0" applyAlignment="0" applyProtection="0"/>
    <xf numFmtId="0" fontId="17" fillId="33" borderId="1" applyNumberFormat="0" applyAlignment="0" applyProtection="0"/>
    <xf numFmtId="0" fontId="18" fillId="0" borderId="3" applyNumberFormat="0" applyFill="0" applyAlignment="0" applyProtection="0"/>
    <xf numFmtId="0" fontId="19" fillId="34" borderId="0" applyNumberFormat="0" applyBorder="0" applyAlignment="0" applyProtection="0"/>
    <xf numFmtId="0" fontId="1" fillId="35" borderId="4" applyNumberFormat="0" applyFont="0" applyAlignment="0" applyProtection="0"/>
    <xf numFmtId="0" fontId="20" fillId="29" borderId="5" applyNumberFormat="0" applyAlignment="0" applyProtection="0"/>
    <xf numFmtId="166" fontId="1" fillId="0" borderId="0" applyFont="0" applyFill="0" applyBorder="0" applyProtection="0">
      <alignment horizontal="left" readingOrder="2"/>
    </xf>
    <xf numFmtId="0" fontId="21" fillId="0" borderId="0" applyNumberFormat="0" applyFill="0" applyBorder="0" applyAlignment="0" applyProtection="0">
      <alignment readingOrder="2"/>
    </xf>
    <xf numFmtId="0" fontId="6" fillId="0" borderId="0" applyNumberFormat="0" applyFill="0" applyAlignment="0" applyProtection="0"/>
    <xf numFmtId="0" fontId="22" fillId="0" borderId="0" applyNumberFormat="0" applyFill="0" applyBorder="0" applyAlignment="0" applyProtection="0"/>
    <xf numFmtId="165" fontId="16" fillId="3" borderId="0" applyFill="0" applyBorder="0">
      <alignment horizontal="right" readingOrder="2"/>
    </xf>
  </cellStyleXfs>
  <cellXfs count="22">
    <xf numFmtId="0" fontId="0" fillId="0" borderId="0" xfId="0">
      <alignment horizontal="right" wrapText="1" indent="1" readingOrder="2"/>
    </xf>
    <xf numFmtId="0" fontId="0" fillId="3" borderId="0" xfId="0" applyFill="1">
      <alignment horizontal="right" wrapText="1" indent="1" readingOrder="2"/>
    </xf>
    <xf numFmtId="0" fontId="0" fillId="3" borderId="0" xfId="0" applyFill="1" applyAlignment="1">
      <alignment horizontal="right" wrapText="1" indent="1" readingOrder="2"/>
    </xf>
    <xf numFmtId="0" fontId="0" fillId="0" borderId="0" xfId="0" applyAlignment="1">
      <alignment horizontal="right" wrapText="1" indent="1" readingOrder="2"/>
    </xf>
    <xf numFmtId="0" fontId="15" fillId="32" borderId="0" xfId="35" applyAlignment="1">
      <alignment horizontal="right" vertical="center" indent="1" readingOrder="2"/>
    </xf>
    <xf numFmtId="0" fontId="15" fillId="32" borderId="0" xfId="36" applyAlignment="1">
      <alignment horizontal="right" vertical="center" indent="1" readingOrder="2"/>
    </xf>
    <xf numFmtId="167" fontId="0" fillId="0" borderId="0" xfId="28" applyFont="1" applyAlignment="1">
      <alignment horizontal="right" wrapText="1" readingOrder="2"/>
    </xf>
    <xf numFmtId="0" fontId="15" fillId="32" borderId="0" xfId="36" applyAlignment="1">
      <alignment horizontal="center" vertical="center" readingOrder="2"/>
    </xf>
    <xf numFmtId="0" fontId="15" fillId="32" borderId="0" xfId="35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167" fontId="1" fillId="2" borderId="0" xfId="28" applyFont="1" applyFill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horizontal="center" vertical="center" readingOrder="2"/>
    </xf>
    <xf numFmtId="167" fontId="5" fillId="0" borderId="0" xfId="0" applyNumberFormat="1" applyFont="1" applyAlignment="1">
      <alignment horizontal="center" vertical="center" wrapText="1" readingOrder="2"/>
    </xf>
    <xf numFmtId="167" fontId="5" fillId="0" borderId="0" xfId="0" applyNumberFormat="1" applyFont="1" applyAlignment="1">
      <alignment horizontal="right" wrapText="1" readingOrder="2"/>
    </xf>
    <xf numFmtId="3" fontId="0" fillId="0" borderId="0" xfId="0" applyNumberFormat="1" applyAlignment="1">
      <alignment horizontal="center" vertical="center" wrapText="1" readingOrder="2"/>
    </xf>
    <xf numFmtId="3" fontId="1" fillId="2" borderId="0" xfId="28" applyNumberFormat="1" applyFont="1" applyFill="1" applyAlignment="1">
      <alignment horizontal="center" vertical="center" wrapText="1" readingOrder="2"/>
    </xf>
    <xf numFmtId="3" fontId="0" fillId="0" borderId="0" xfId="28" applyNumberFormat="1" applyFont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 wrapText="1" readingOrder="2"/>
    </xf>
    <xf numFmtId="0" fontId="14" fillId="3" borderId="0" xfId="34" applyFill="1" applyAlignment="1">
      <alignment horizontal="center" vertical="center" readingOrder="2"/>
    </xf>
    <xf numFmtId="0" fontId="3" fillId="3" borderId="0" xfId="44" applyFont="1" applyFill="1" applyAlignment="1">
      <alignment horizontal="center" vertical="center" readingOrder="2"/>
    </xf>
    <xf numFmtId="0" fontId="2" fillId="3" borderId="0" xfId="44" applyFont="1" applyFill="1" applyAlignment="1">
      <alignment horizontal="center" vertical="center" readingOrder="2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 customBuiltin="1"/>
    <cellStyle name="Note" xfId="41" builtinId="10" customBuiltin="1"/>
    <cellStyle name="Output" xfId="42" builtinId="21" customBuiltin="1"/>
    <cellStyle name="Percent" xfId="43" builtinId="5" customBuiltin="1"/>
    <cellStyle name="Title" xfId="44" builtinId="15" customBuiltin="1"/>
    <cellStyle name="Total" xfId="45" builtinId="25" customBuiltin="1"/>
    <cellStyle name="Warning Text" xfId="46" builtinId="11" customBuiltin="1"/>
    <cellStyle name="التاريخ" xfId="47"/>
  </cellStyles>
  <dxfs count="37"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PivotStyle="PivotStyleLight16">
    <tableStyle name="موازنة شهرية" pivot="0" count="4">
      <tableStyleElement type="wholeTable" dxfId="36"/>
      <tableStyleElement type="headerRow" dxfId="35"/>
      <tableStyleElement type="totalRow" dxfId="34"/>
      <tableStyleElement type="lastColumn" dxfId="3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النفقات_التشغيلية" displayName="النفقات_التشغيلية" ref="B4:G30" totalsRowCount="1" headerRowDxfId="20" dataDxfId="19" totalsRowDxfId="18">
  <autoFilter ref="B4:G29"/>
  <sortState ref="B5:E23">
    <sortCondition ref="B4:B23"/>
  </sortState>
  <tableColumns count="6">
    <tableColumn id="1" name="المصروفات التشغيلية" totalsRowLabel="إجمالي المصروفات التشغيلية" dataDxfId="31" totalsRowDxfId="32"/>
    <tableColumn id="2" name="الادراة" totalsRowFunction="sum" dataDxfId="29" totalsRowDxfId="30" dataCellStyle="Comma"/>
    <tableColumn id="6" name="المستودع والمتجر" totalsRowFunction="sum" dataDxfId="27" totalsRowDxfId="28"/>
    <tableColumn id="4" name="ام القلبان" totalsRowFunction="sum" dataDxfId="25" totalsRowDxfId="26" dataCellStyle="Comma"/>
    <tableColumn id="3" name="المجموع" totalsRowFunction="sum" dataDxfId="23" totalsRowDxfId="24" dataCellStyle="Comma">
      <calculatedColumnFormula>'المصروفات التشغيلية'!$C5+'المصروفات التشغيلية'!$D5+'المصروفات التشغيلية'!$E5</calculatedColumnFormula>
    </tableColumn>
    <tableColumn id="5" name="أعلى 5 مبالغ" dataDxfId="21" totalsRowDxfId="22" dataCellStyle="Comma">
      <calculatedColumnFormula>'المصروفات التشغيلية'!$F5+(10^-6)*ROW('المصروفات التشغيلية'!$F5)</calculatedColumnFormula>
    </tableColumn>
  </tableColumns>
  <tableStyleInfo name="موازنة شهرية" showFirstColumn="0" showLastColumn="1" showRowStripes="0" showColumnStripes="0"/>
</table>
</file>

<file path=xl/tables/table2.xml><?xml version="1.0" encoding="utf-8"?>
<table xmlns="http://schemas.openxmlformats.org/spreadsheetml/2006/main" id="2" name="النفقات_التشغيلية3" displayName="النفقات_التشغيلية3" ref="B4:D21" totalsRowCount="1" headerRowDxfId="11" dataDxfId="10" totalsRowDxfId="9">
  <autoFilter ref="B4:D20"/>
  <sortState ref="B5:D17">
    <sortCondition ref="B4:B17"/>
  </sortState>
  <tableColumns count="3">
    <tableColumn id="1" name="مصروفات الاسر " totalsRowLabel="اجمالي مصروفات الاسر" dataDxfId="16" totalsRowDxfId="17"/>
    <tableColumn id="3" name="القيمة" totalsRowFunction="sum" dataDxfId="14" totalsRowDxfId="15" dataCellStyle="Comma"/>
    <tableColumn id="5" name="أعلى 5 مبالغ" dataDxfId="12" totalsRowDxfId="13" dataCellStyle="Comma">
      <calculatedColumnFormula>'مصروفات الاسر'!$C5+(10^-6)*ROW('مصروفات الاسر'!$C5)</calculatedColumnFormula>
    </tableColumn>
  </tableColumns>
  <tableStyleInfo name="موازنة شهرية" showFirstColumn="0" showLastColumn="1" showRowStripes="0" showColumnStripes="0"/>
</table>
</file>

<file path=xl/tables/table3.xml><?xml version="1.0" encoding="utf-8"?>
<table xmlns="http://schemas.openxmlformats.org/spreadsheetml/2006/main" id="3" name="النفقات_التشغيلية34" displayName="النفقات_التشغيلية34" ref="B4:D36" totalsRowCount="1" headerRowDxfId="2" dataDxfId="1" totalsRowDxfId="0">
  <autoFilter ref="B4:D35"/>
  <sortState ref="B5:D10">
    <sortCondition ref="B4:B10"/>
  </sortState>
  <tableColumns count="3">
    <tableColumn id="1" name="الايرادات" totalsRowLabel="اجمالي الايرادات" dataDxfId="7" totalsRowDxfId="8"/>
    <tableColumn id="3" name="الفعلي" totalsRowFunction="sum" dataDxfId="5" totalsRowDxfId="6" dataCellStyle="Comma"/>
    <tableColumn id="5" name="أعلى 5 مبالغ" dataDxfId="3" totalsRowDxfId="4" dataCellStyle="Comma">
      <calculatedColumnFormula>'الايرادات التبرعات'!$C5+(10^-6)*ROW('الايرادات التبرعات'!$C5)</calculatedColumnFormula>
    </tableColumn>
  </tableColumns>
  <tableStyleInfo name="موازنة شهرية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H30"/>
  <sheetViews>
    <sheetView showGridLines="0" rightToLeft="1" topLeftCell="A22" zoomScaleNormal="100" workbookViewId="0">
      <selection activeCell="E7" sqref="E7"/>
    </sheetView>
  </sheetViews>
  <sheetFormatPr defaultColWidth="8.875" defaultRowHeight="30" customHeight="1"/>
  <cols>
    <col min="1" max="1" width="4" style="1" customWidth="1"/>
    <col min="2" max="2" width="29.25" style="1" customWidth="1"/>
    <col min="3" max="6" width="17" style="1" customWidth="1"/>
    <col min="7" max="7" width="21.875" style="1" hidden="1" customWidth="1"/>
    <col min="8" max="8" width="4" style="1" customWidth="1"/>
    <col min="9" max="9" width="4" customWidth="1"/>
  </cols>
  <sheetData>
    <row r="1" spans="1:8" ht="20.25" customHeight="1">
      <c r="A1" s="2"/>
      <c r="B1" s="19" t="s">
        <v>79</v>
      </c>
      <c r="C1" s="19"/>
      <c r="D1" s="19"/>
      <c r="E1" s="19"/>
      <c r="F1" s="19"/>
      <c r="G1" s="19"/>
      <c r="H1" s="19"/>
    </row>
    <row r="2" spans="1:8" ht="21.75" customHeight="1">
      <c r="A2" s="2"/>
      <c r="B2" s="20" t="s">
        <v>2</v>
      </c>
      <c r="C2" s="20"/>
      <c r="D2" s="20"/>
      <c r="E2" s="20"/>
      <c r="F2" s="21"/>
      <c r="G2" s="21"/>
      <c r="H2" s="21"/>
    </row>
    <row r="3" spans="1:8" ht="15" customHeight="1">
      <c r="A3" s="2"/>
      <c r="B3" s="2"/>
      <c r="C3" s="2"/>
      <c r="D3" s="2"/>
      <c r="E3" s="2"/>
      <c r="F3" s="2"/>
      <c r="G3" s="2"/>
      <c r="H3" s="2"/>
    </row>
    <row r="4" spans="1:8" ht="30" customHeight="1">
      <c r="A4" s="2"/>
      <c r="B4" s="4" t="s">
        <v>2</v>
      </c>
      <c r="C4" s="4" t="s">
        <v>43</v>
      </c>
      <c r="D4" s="4" t="s">
        <v>44</v>
      </c>
      <c r="E4" s="4" t="s">
        <v>54</v>
      </c>
      <c r="F4" s="5" t="s">
        <v>45</v>
      </c>
      <c r="G4" s="4" t="s">
        <v>1</v>
      </c>
      <c r="H4" s="2"/>
    </row>
    <row r="5" spans="1:8" ht="20.25" customHeight="1">
      <c r="A5" s="2"/>
      <c r="B5" s="11" t="s">
        <v>31</v>
      </c>
      <c r="C5" s="15">
        <v>371678</v>
      </c>
      <c r="D5" s="15">
        <v>109667</v>
      </c>
      <c r="E5" s="15">
        <v>0</v>
      </c>
      <c r="F5" s="16">
        <f ca="1">'المصروفات التشغيلية'!$C5+'المصروفات التشغيلية'!$D5+'المصروفات التشغيلية'!$E5</f>
        <v>481345</v>
      </c>
      <c r="G5" s="6">
        <f ca="1">'المصروفات التشغيلية'!$F5+(10^-6)*ROW('المصروفات التشغيلية'!$F5)</f>
        <v>481345.00000499998</v>
      </c>
      <c r="H5" s="2"/>
    </row>
    <row r="6" spans="1:8" ht="20.25" customHeight="1">
      <c r="A6" s="2"/>
      <c r="B6" s="11" t="s">
        <v>32</v>
      </c>
      <c r="C6" s="15">
        <v>44961</v>
      </c>
      <c r="D6" s="15">
        <v>7839</v>
      </c>
      <c r="E6" s="15">
        <v>0</v>
      </c>
      <c r="F6" s="16">
        <f ca="1">'المصروفات التشغيلية'!$C6+'المصروفات التشغيلية'!$D6+'المصروفات التشغيلية'!$E6</f>
        <v>52800</v>
      </c>
      <c r="G6" s="6">
        <f ca="1">'المصروفات التشغيلية'!$F6+(10^-6)*ROW('المصروفات التشغيلية'!$F6)</f>
        <v>52800.000006000002</v>
      </c>
      <c r="H6" s="2"/>
    </row>
    <row r="7" spans="1:8" ht="20.25" customHeight="1">
      <c r="A7" s="2"/>
      <c r="B7" s="11" t="s">
        <v>33</v>
      </c>
      <c r="C7" s="15">
        <v>23250</v>
      </c>
      <c r="D7" s="15">
        <v>4000</v>
      </c>
      <c r="E7" s="15">
        <v>916</v>
      </c>
      <c r="F7" s="16">
        <f ca="1">'المصروفات التشغيلية'!$C7+'المصروفات التشغيلية'!$D7+'المصروفات التشغيلية'!$E7</f>
        <v>28166</v>
      </c>
      <c r="G7" s="6">
        <f ca="1">'المصروفات التشغيلية'!$F7+(10^-6)*ROW('المصروفات التشغيلية'!$F7)</f>
        <v>28166.000006999999</v>
      </c>
      <c r="H7" s="2"/>
    </row>
    <row r="8" spans="1:8" ht="20.25" customHeight="1">
      <c r="A8" s="2"/>
      <c r="B8" s="11" t="s">
        <v>34</v>
      </c>
      <c r="C8" s="15">
        <v>18350</v>
      </c>
      <c r="D8" s="15">
        <v>8563</v>
      </c>
      <c r="E8" s="15">
        <v>0</v>
      </c>
      <c r="F8" s="16">
        <f ca="1">'المصروفات التشغيلية'!$C8+'المصروفات التشغيلية'!$D8+'المصروفات التشغيلية'!$E8</f>
        <v>26913</v>
      </c>
      <c r="G8" s="6">
        <f ca="1">'المصروفات التشغيلية'!$F8+(10^-6)*ROW('المصروفات التشغيلية'!$F8)</f>
        <v>26913.000007999999</v>
      </c>
      <c r="H8" s="2"/>
    </row>
    <row r="9" spans="1:8" ht="20.25" customHeight="1">
      <c r="A9" s="2"/>
      <c r="B9" s="11" t="s">
        <v>35</v>
      </c>
      <c r="C9" s="15">
        <v>18990</v>
      </c>
      <c r="D9" s="15">
        <v>2000</v>
      </c>
      <c r="E9" s="15">
        <v>0</v>
      </c>
      <c r="F9" s="16">
        <f ca="1">'المصروفات التشغيلية'!$C9+'المصروفات التشغيلية'!$D9+'المصروفات التشغيلية'!$E9</f>
        <v>20990</v>
      </c>
      <c r="G9" s="6">
        <f ca="1">'المصروفات التشغيلية'!$F9+(10^-6)*ROW('المصروفات التشغيلية'!$F9)</f>
        <v>20990.000008999999</v>
      </c>
      <c r="H9" s="2"/>
    </row>
    <row r="10" spans="1:8" ht="20.25" customHeight="1">
      <c r="A10" s="2"/>
      <c r="B10" s="11" t="s">
        <v>36</v>
      </c>
      <c r="C10" s="15">
        <v>29809.64</v>
      </c>
      <c r="D10" s="15">
        <v>5090</v>
      </c>
      <c r="E10" s="15">
        <v>0</v>
      </c>
      <c r="F10" s="16">
        <f ca="1">'المصروفات التشغيلية'!$C10+'المصروفات التشغيلية'!$D10+'المصروفات التشغيلية'!$E10</f>
        <v>34899.64</v>
      </c>
      <c r="G10" s="6">
        <f ca="1">'المصروفات التشغيلية'!$F10+(10^-6)*ROW('المصروفات التشغيلية'!$F10)</f>
        <v>34899.640010000003</v>
      </c>
      <c r="H10" s="2"/>
    </row>
    <row r="11" spans="1:8" ht="20.25" customHeight="1">
      <c r="A11" s="2"/>
      <c r="B11" s="11" t="s">
        <v>37</v>
      </c>
      <c r="C11" s="15">
        <v>570</v>
      </c>
      <c r="D11" s="15">
        <v>0</v>
      </c>
      <c r="E11" s="15">
        <v>0</v>
      </c>
      <c r="F11" s="16">
        <f ca="1">'المصروفات التشغيلية'!$C11+'المصروفات التشغيلية'!$D11+'المصروفات التشغيلية'!$E11</f>
        <v>570</v>
      </c>
      <c r="G11" s="6">
        <f ca="1">'المصروفات التشغيلية'!$F11+(10^-6)*ROW('المصروفات التشغيلية'!$F11)</f>
        <v>570.00001099999997</v>
      </c>
      <c r="H11" s="2"/>
    </row>
    <row r="12" spans="1:8" ht="20.25" customHeight="1">
      <c r="A12" s="2"/>
      <c r="B12" s="11" t="s">
        <v>55</v>
      </c>
      <c r="C12" s="15">
        <v>4542</v>
      </c>
      <c r="D12" s="15">
        <v>0</v>
      </c>
      <c r="E12" s="15">
        <v>0</v>
      </c>
      <c r="F12" s="16">
        <f ca="1">'المصروفات التشغيلية'!$C12+'المصروفات التشغيلية'!$D12+'المصروفات التشغيلية'!$E12</f>
        <v>4542</v>
      </c>
      <c r="G12" s="6">
        <f ca="1">'المصروفات التشغيلية'!$F12+(10^-6)*ROW('المصروفات التشغيلية'!$F12)</f>
        <v>4542.0000120000004</v>
      </c>
      <c r="H12" s="2"/>
    </row>
    <row r="13" spans="1:8" ht="20.25" customHeight="1">
      <c r="A13" s="2"/>
      <c r="B13" s="11" t="s">
        <v>56</v>
      </c>
      <c r="C13" s="17">
        <v>310</v>
      </c>
      <c r="D13" s="15">
        <v>303</v>
      </c>
      <c r="E13" s="15">
        <v>0</v>
      </c>
      <c r="F13" s="16">
        <f ca="1">'المصروفات التشغيلية'!$C13+'المصروفات التشغيلية'!$D13+'المصروفات التشغيلية'!$E13</f>
        <v>613</v>
      </c>
      <c r="G13" s="6">
        <f ca="1">'المصروفات التشغيلية'!$F13+(10^-6)*ROW('المصروفات التشغيلية'!$F13)</f>
        <v>613.00001299999997</v>
      </c>
      <c r="H13" s="2"/>
    </row>
    <row r="14" spans="1:8" ht="20.25" customHeight="1">
      <c r="A14" s="2"/>
      <c r="B14" s="11" t="s">
        <v>38</v>
      </c>
      <c r="C14" s="15">
        <v>12310</v>
      </c>
      <c r="D14" s="15">
        <v>0</v>
      </c>
      <c r="E14" s="15">
        <v>0</v>
      </c>
      <c r="F14" s="16">
        <f ca="1">'المصروفات التشغيلية'!$C14+'المصروفات التشغيلية'!$D14+'المصروفات التشغيلية'!$E14</f>
        <v>12310</v>
      </c>
      <c r="G14" s="6">
        <f ca="1">'المصروفات التشغيلية'!$F14+(10^-6)*ROW('المصروفات التشغيلية'!$F14)</f>
        <v>12310.000013999999</v>
      </c>
      <c r="H14" s="2"/>
    </row>
    <row r="15" spans="1:8" ht="20.25" customHeight="1">
      <c r="A15" s="2"/>
      <c r="B15" s="11" t="s">
        <v>57</v>
      </c>
      <c r="C15" s="17">
        <v>4150</v>
      </c>
      <c r="D15" s="15">
        <v>0</v>
      </c>
      <c r="E15" s="15">
        <v>0</v>
      </c>
      <c r="F15" s="16">
        <f ca="1">'المصروفات التشغيلية'!$C15+'المصروفات التشغيلية'!$D15+'المصروفات التشغيلية'!$E15</f>
        <v>4150</v>
      </c>
      <c r="G15" s="6">
        <f ca="1">'المصروفات التشغيلية'!$F15+(10^-6)*ROW('المصروفات التشغيلية'!$F15)</f>
        <v>4150.0000149999996</v>
      </c>
      <c r="H15" s="2"/>
    </row>
    <row r="16" spans="1:8" ht="20.25" customHeight="1">
      <c r="A16" s="2"/>
      <c r="B16" s="11" t="s">
        <v>41</v>
      </c>
      <c r="C16" s="15">
        <v>1250</v>
      </c>
      <c r="D16" s="15">
        <v>0</v>
      </c>
      <c r="E16" s="15">
        <v>0</v>
      </c>
      <c r="F16" s="16">
        <f ca="1">'المصروفات التشغيلية'!$C16+'المصروفات التشغيلية'!$D16+'المصروفات التشغيلية'!$E16</f>
        <v>1250</v>
      </c>
      <c r="G16" s="6">
        <f ca="1">'المصروفات التشغيلية'!$F16+(10^-6)*ROW('المصروفات التشغيلية'!$F16)</f>
        <v>1250.000016</v>
      </c>
      <c r="H16" s="2"/>
    </row>
    <row r="17" spans="1:8" ht="20.25" customHeight="1">
      <c r="A17" s="2"/>
      <c r="B17" s="11" t="s">
        <v>40</v>
      </c>
      <c r="C17" s="15">
        <v>5250</v>
      </c>
      <c r="D17" s="15">
        <v>5206</v>
      </c>
      <c r="E17" s="15">
        <v>0</v>
      </c>
      <c r="F17" s="16">
        <f ca="1">'المصروفات التشغيلية'!$C17+'المصروفات التشغيلية'!$D17+'المصروفات التشغيلية'!$E17</f>
        <v>10456</v>
      </c>
      <c r="G17" s="6">
        <f ca="1">'المصروفات التشغيلية'!$F17+(10^-6)*ROW('المصروفات التشغيلية'!$F17)</f>
        <v>10456.000017</v>
      </c>
      <c r="H17" s="2"/>
    </row>
    <row r="18" spans="1:8" ht="20.25" customHeight="1">
      <c r="A18" s="2"/>
      <c r="B18" s="11" t="s">
        <v>58</v>
      </c>
      <c r="C18" s="15">
        <v>6632.55</v>
      </c>
      <c r="D18" s="15">
        <v>9097.52</v>
      </c>
      <c r="E18" s="15">
        <v>0</v>
      </c>
      <c r="F18" s="16">
        <f ca="1">'المصروفات التشغيلية'!$C18+'المصروفات التشغيلية'!$D18+'المصروفات التشغيلية'!$E18</f>
        <v>15730.07</v>
      </c>
      <c r="G18" s="6">
        <f ca="1">'المصروفات التشغيلية'!$F18+(10^-6)*ROW('المصروفات التشغيلية'!$F18)</f>
        <v>15730.070018</v>
      </c>
      <c r="H18" s="2"/>
    </row>
    <row r="19" spans="1:8" ht="20.25" customHeight="1">
      <c r="A19" s="2"/>
      <c r="B19" s="11" t="s">
        <v>59</v>
      </c>
      <c r="C19" s="15">
        <v>2997.19</v>
      </c>
      <c r="D19" s="15">
        <v>414</v>
      </c>
      <c r="E19" s="15">
        <v>0</v>
      </c>
      <c r="F19" s="16">
        <f ca="1">'المصروفات التشغيلية'!$C19+'المصروفات التشغيلية'!$D19+'المصروفات التشغيلية'!$E19</f>
        <v>3411.19</v>
      </c>
      <c r="G19" s="6">
        <f ca="1">'المصروفات التشغيلية'!$F19+(10^-6)*ROW('المصروفات التشغيلية'!$F19)</f>
        <v>3411.1900190000001</v>
      </c>
      <c r="H19" s="2"/>
    </row>
    <row r="20" spans="1:8" ht="22.5" customHeight="1">
      <c r="A20" s="2"/>
      <c r="B20" s="11" t="s">
        <v>64</v>
      </c>
      <c r="C20" s="15">
        <v>847</v>
      </c>
      <c r="D20" s="15">
        <v>536</v>
      </c>
      <c r="E20" s="15">
        <v>0</v>
      </c>
      <c r="F20" s="16">
        <f ca="1">'المصروفات التشغيلية'!$C20+'المصروفات التشغيلية'!$D20+'المصروفات التشغيلية'!$E20</f>
        <v>1383</v>
      </c>
      <c r="G20" s="6">
        <f ca="1">'المصروفات التشغيلية'!$F20+(10^-6)*ROW('المصروفات التشغيلية'!$F20)</f>
        <v>1383.0000199999999</v>
      </c>
      <c r="H20" s="2"/>
    </row>
    <row r="21" spans="1:8" ht="22.5" customHeight="1">
      <c r="A21" s="2"/>
      <c r="B21" s="11" t="s">
        <v>60</v>
      </c>
      <c r="C21" s="15">
        <v>1294</v>
      </c>
      <c r="D21" s="15">
        <v>0</v>
      </c>
      <c r="E21" s="15">
        <v>0</v>
      </c>
      <c r="F21" s="16">
        <f ca="1">'المصروفات التشغيلية'!$C21+'المصروفات التشغيلية'!$D21+'المصروفات التشغيلية'!$E21</f>
        <v>1294</v>
      </c>
      <c r="G21" s="6">
        <f ca="1">'المصروفات التشغيلية'!$F21+(10^-6)*ROW('المصروفات التشغيلية'!$F21)</f>
        <v>1294.0000210000001</v>
      </c>
      <c r="H21" s="2"/>
    </row>
    <row r="22" spans="1:8" ht="22.5" customHeight="1">
      <c r="A22" s="2"/>
      <c r="B22" s="11" t="s">
        <v>61</v>
      </c>
      <c r="C22" s="15">
        <v>451</v>
      </c>
      <c r="D22" s="15">
        <v>0</v>
      </c>
      <c r="E22" s="15">
        <v>0</v>
      </c>
      <c r="F22" s="16">
        <f ca="1">'المصروفات التشغيلية'!$C22+'المصروفات التشغيلية'!$D22+'المصروفات التشغيلية'!$E22</f>
        <v>451</v>
      </c>
      <c r="G22" s="6">
        <f ca="1">'المصروفات التشغيلية'!$F22+(10^-6)*ROW('المصروفات التشغيلية'!$F22)</f>
        <v>451.000022</v>
      </c>
      <c r="H22" s="2"/>
    </row>
    <row r="23" spans="1:8" ht="20.25" customHeight="1">
      <c r="A23" s="2"/>
      <c r="B23" s="11" t="s">
        <v>62</v>
      </c>
      <c r="C23" s="15">
        <v>1500</v>
      </c>
      <c r="D23" s="15">
        <v>1350</v>
      </c>
      <c r="E23" s="15">
        <v>0</v>
      </c>
      <c r="F23" s="16">
        <f ca="1">'المصروفات التشغيلية'!$C23+'المصروفات التشغيلية'!$D23+'المصروفات التشغيلية'!$E23</f>
        <v>2850</v>
      </c>
      <c r="G23" s="6">
        <f ca="1">'المصروفات التشغيلية'!$F23+(10^-6)*ROW('المصروفات التشغيلية'!$F23)</f>
        <v>2850.0000230000001</v>
      </c>
      <c r="H23" s="2"/>
    </row>
    <row r="24" spans="1:8" ht="20.25" customHeight="1">
      <c r="A24" s="2"/>
      <c r="B24" s="11" t="s">
        <v>39</v>
      </c>
      <c r="C24" s="15">
        <v>3611</v>
      </c>
      <c r="D24" s="15">
        <v>553</v>
      </c>
      <c r="E24" s="15">
        <v>0</v>
      </c>
      <c r="F24" s="16">
        <f ca="1">'المصروفات التشغيلية'!$C24+'المصروفات التشغيلية'!$D24+'المصروفات التشغيلية'!$E24</f>
        <v>4164</v>
      </c>
      <c r="G24" s="6">
        <f ca="1">'المصروفات التشغيلية'!$F24+(10^-6)*ROW('المصروفات التشغيلية'!$F24)</f>
        <v>4164.0000239999999</v>
      </c>
      <c r="H24" s="2"/>
    </row>
    <row r="25" spans="1:8" ht="20.25" customHeight="1">
      <c r="A25" s="2"/>
      <c r="B25" s="11" t="s">
        <v>63</v>
      </c>
      <c r="C25" s="15">
        <v>25487.5</v>
      </c>
      <c r="D25" s="15">
        <v>0</v>
      </c>
      <c r="E25" s="15">
        <v>0</v>
      </c>
      <c r="F25" s="16">
        <f ca="1">'المصروفات التشغيلية'!$C25+'المصروفات التشغيلية'!$D25+'المصروفات التشغيلية'!$E25</f>
        <v>25487.5</v>
      </c>
      <c r="G25" s="6">
        <f ca="1">'المصروفات التشغيلية'!$F25+(10^-6)*ROW('المصروفات التشغيلية'!$F25)</f>
        <v>25487.500025000001</v>
      </c>
      <c r="H25" s="2"/>
    </row>
    <row r="26" spans="1:8" ht="20.25" customHeight="1">
      <c r="A26" s="2"/>
      <c r="B26" s="11" t="s">
        <v>42</v>
      </c>
      <c r="C26" s="15">
        <v>13192</v>
      </c>
      <c r="D26" s="15">
        <v>0</v>
      </c>
      <c r="E26" s="15">
        <v>0</v>
      </c>
      <c r="F26" s="16">
        <f ca="1">'المصروفات التشغيلية'!$C26+'المصروفات التشغيلية'!$D26+'المصروفات التشغيلية'!$E26</f>
        <v>13192</v>
      </c>
      <c r="G26" s="6">
        <f ca="1">'المصروفات التشغيلية'!$F26+(10^-6)*ROW('المصروفات التشغيلية'!$F26)</f>
        <v>13192.000026</v>
      </c>
      <c r="H26" s="2"/>
    </row>
    <row r="27" spans="1:8" ht="20.25" customHeight="1">
      <c r="A27" s="2"/>
      <c r="B27" s="11" t="s">
        <v>65</v>
      </c>
      <c r="C27" s="15">
        <v>0</v>
      </c>
      <c r="D27" s="15">
        <v>625</v>
      </c>
      <c r="E27" s="15">
        <v>0</v>
      </c>
      <c r="F27" s="16">
        <f ca="1">'المصروفات التشغيلية'!$C27+'المصروفات التشغيلية'!$D27+'المصروفات التشغيلية'!$E27</f>
        <v>625</v>
      </c>
      <c r="G27" s="6">
        <f ca="1">'المصروفات التشغيلية'!$F27+(10^-6)*ROW('المصروفات التشغيلية'!$F27)</f>
        <v>625.00002700000005</v>
      </c>
      <c r="H27" s="2"/>
    </row>
    <row r="28" spans="1:8" ht="20.25" customHeight="1">
      <c r="A28" s="2"/>
      <c r="B28" s="11" t="s">
        <v>88</v>
      </c>
      <c r="C28" s="17">
        <v>0</v>
      </c>
      <c r="D28" s="15">
        <v>158.03</v>
      </c>
      <c r="E28" s="17">
        <v>0</v>
      </c>
      <c r="F28" s="16">
        <f ca="1">'المصروفات التشغيلية'!$C28+'المصروفات التشغيلية'!$D28+'المصروفات التشغيلية'!$E28</f>
        <v>158.03</v>
      </c>
      <c r="G28" s="6">
        <f ca="1">'المصروفات التشغيلية'!$F28+(10^-6)*ROW('المصروفات التشغيلية'!$F28)</f>
        <v>158.03002799999999</v>
      </c>
      <c r="H28" s="2"/>
    </row>
    <row r="29" spans="1:8" ht="20.25" customHeight="1">
      <c r="A29" s="2"/>
      <c r="B29" s="11" t="s">
        <v>66</v>
      </c>
      <c r="C29" s="15">
        <v>0</v>
      </c>
      <c r="D29" s="15">
        <v>0</v>
      </c>
      <c r="E29" s="15">
        <v>3000</v>
      </c>
      <c r="F29" s="16">
        <f ca="1">'المصروفات التشغيلية'!$C29+'المصروفات التشغيلية'!$D29+'المصروفات التشغيلية'!$E29</f>
        <v>3000</v>
      </c>
      <c r="G29" s="6">
        <f ca="1">'المصروفات التشغيلية'!$F29+(10^-6)*ROW('المصروفات التشغيلية'!$F29)</f>
        <v>3000.0000289999998</v>
      </c>
      <c r="H29" s="2"/>
    </row>
    <row r="30" spans="1:8" ht="30" customHeight="1">
      <c r="A30" s="2"/>
      <c r="B30" s="12" t="s">
        <v>3</v>
      </c>
      <c r="C30" s="18">
        <f>SUBTOTAL(109,C5:C29)</f>
        <v>591432.88</v>
      </c>
      <c r="D30" s="18">
        <f>SUBTOTAL(109,D5:D29)</f>
        <v>155401.54999999999</v>
      </c>
      <c r="E30" s="18">
        <f>SUBTOTAL(109,E5:E29)</f>
        <v>3916</v>
      </c>
      <c r="F30" s="18">
        <f>SUBTOTAL(109,F5:F29)</f>
        <v>750750.42999999993</v>
      </c>
      <c r="G30" s="14"/>
      <c r="H30" s="2"/>
    </row>
  </sheetData>
  <sheetProtection insertColumns="0" insertRows="0" deleteColumns="0" deleteRows="0" selectLockedCells="1" autoFilter="0"/>
  <dataConsolidate/>
  <mergeCells count="2">
    <mergeCell ref="B1:H1"/>
    <mergeCell ref="B2:H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E4"/>
    <dataValidation allowBlank="1" showInputMessage="1" showErrorMessage="1" prompt="أدخل المبلغ &quot;الفعلي&quot; في هذا العمود أسفل هذا العنوان" sqref="F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21"/>
  <sheetViews>
    <sheetView showGridLines="0" rightToLeft="1" tabSelected="1" zoomScaleNormal="100" workbookViewId="0">
      <selection activeCell="C13" sqref="C13"/>
    </sheetView>
  </sheetViews>
  <sheetFormatPr defaultColWidth="8.875" defaultRowHeight="30" customHeight="1"/>
  <cols>
    <col min="1" max="1" width="4" style="1" customWidth="1"/>
    <col min="2" max="2" width="40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4" customHeight="1">
      <c r="A1" s="2"/>
      <c r="B1" s="19" t="s">
        <v>78</v>
      </c>
      <c r="C1" s="19"/>
      <c r="D1" s="19"/>
      <c r="E1" s="19"/>
    </row>
    <row r="2" spans="1:5" ht="23.25" customHeight="1">
      <c r="A2" s="2"/>
      <c r="B2" s="20" t="s">
        <v>4</v>
      </c>
      <c r="C2" s="21"/>
      <c r="D2" s="21"/>
      <c r="E2" s="21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8" t="s">
        <v>5</v>
      </c>
      <c r="C4" s="7" t="s">
        <v>67</v>
      </c>
      <c r="D4" s="4" t="s">
        <v>1</v>
      </c>
      <c r="E4" s="2"/>
    </row>
    <row r="5" spans="1:5" ht="19.5" customHeight="1">
      <c r="A5" s="2"/>
      <c r="B5" s="9" t="s">
        <v>6</v>
      </c>
      <c r="C5" s="10"/>
      <c r="D5" s="6">
        <f ca="1">'مصروفات الاسر'!$C5+(10^-6)*ROW('مصروفات الاسر'!$C5)</f>
        <v>4.9999999999999996E-6</v>
      </c>
      <c r="E5" s="2"/>
    </row>
    <row r="6" spans="1:5" ht="19.5" customHeight="1">
      <c r="A6" s="2"/>
      <c r="B6" s="11" t="s">
        <v>73</v>
      </c>
      <c r="C6" s="10">
        <v>296800</v>
      </c>
      <c r="D6" s="6">
        <f ca="1">'مصروفات الاسر'!$C6+(10^-6)*ROW('مصروفات الاسر'!$C6)</f>
        <v>296800.00000599999</v>
      </c>
      <c r="E6" s="2"/>
    </row>
    <row r="7" spans="1:5" ht="19.5" customHeight="1">
      <c r="A7" s="2"/>
      <c r="B7" s="11" t="s">
        <v>74</v>
      </c>
      <c r="C7" s="10">
        <v>68000</v>
      </c>
      <c r="D7" s="6">
        <f ca="1">'مصروفات الاسر'!$C7+(10^-6)*ROW('مصروفات الاسر'!$C7)</f>
        <v>68000.000006999995</v>
      </c>
      <c r="E7" s="2"/>
    </row>
    <row r="8" spans="1:5" ht="19.5" customHeight="1">
      <c r="A8" s="2"/>
      <c r="B8" s="11" t="s">
        <v>75</v>
      </c>
      <c r="C8" s="10">
        <v>25200</v>
      </c>
      <c r="D8" s="6">
        <f ca="1">'مصروفات الاسر'!$C8+(10^-6)*ROW('مصروفات الاسر'!$C8)</f>
        <v>25200.000007999999</v>
      </c>
      <c r="E8" s="2"/>
    </row>
    <row r="9" spans="1:5" ht="19.5" customHeight="1">
      <c r="A9" s="2"/>
      <c r="B9" s="11" t="s">
        <v>76</v>
      </c>
      <c r="C9" s="10">
        <v>1600</v>
      </c>
      <c r="D9" s="6">
        <f ca="1">'مصروفات الاسر'!$C9+(10^-6)*ROW('مصروفات الاسر'!$C9)</f>
        <v>1600.0000090000001</v>
      </c>
      <c r="E9" s="2"/>
    </row>
    <row r="10" spans="1:5" ht="19.5" customHeight="1">
      <c r="A10" s="2"/>
      <c r="B10" s="11" t="s">
        <v>46</v>
      </c>
      <c r="C10" s="10">
        <v>6000</v>
      </c>
      <c r="D10" s="6">
        <f ca="1">'مصروفات الاسر'!$C10+(10^-6)*ROW('مصروفات الاسر'!$C10)</f>
        <v>6000.0000099999997</v>
      </c>
      <c r="E10" s="2"/>
    </row>
    <row r="11" spans="1:5" ht="19.5" customHeight="1">
      <c r="A11" s="2"/>
      <c r="B11" s="11" t="s">
        <v>77</v>
      </c>
      <c r="C11" s="10">
        <v>600</v>
      </c>
      <c r="D11" s="6">
        <f ca="1">'مصروفات الاسر'!$C11+(10^-6)*ROW('مصروفات الاسر'!$C11)</f>
        <v>600.00001099999997</v>
      </c>
      <c r="E11" s="2"/>
    </row>
    <row r="12" spans="1:5" ht="19.5" customHeight="1">
      <c r="A12" s="2"/>
      <c r="B12" s="11" t="s">
        <v>68</v>
      </c>
      <c r="C12" s="10">
        <v>230000</v>
      </c>
      <c r="D12" s="6">
        <f ca="1">'مصروفات الاسر'!$C12+(10^-6)*ROW('مصروفات الاسر'!$C12)</f>
        <v>230000.000012</v>
      </c>
      <c r="E12" s="2"/>
    </row>
    <row r="13" spans="1:5" ht="19.5" customHeight="1">
      <c r="A13" s="2"/>
      <c r="B13" s="11" t="s">
        <v>47</v>
      </c>
      <c r="C13" s="10">
        <v>5000</v>
      </c>
      <c r="D13" s="6">
        <f ca="1">'مصروفات الاسر'!$C13+(10^-6)*ROW('مصروفات الاسر'!$C13)</f>
        <v>5000.0000129999999</v>
      </c>
      <c r="E13" s="2"/>
    </row>
    <row r="14" spans="1:5" ht="19.5" customHeight="1">
      <c r="A14" s="2"/>
      <c r="B14" s="9" t="s">
        <v>8</v>
      </c>
      <c r="C14" s="10"/>
      <c r="D14" s="6">
        <f ca="1">'مصروفات الاسر'!$C14+(10^-6)*ROW('مصروفات الاسر'!$C14)</f>
        <v>1.4E-5</v>
      </c>
      <c r="E14" s="2"/>
    </row>
    <row r="15" spans="1:5" ht="19.5" customHeight="1">
      <c r="A15" s="2"/>
      <c r="B15" s="11" t="s">
        <v>48</v>
      </c>
      <c r="C15" s="10">
        <v>2256</v>
      </c>
      <c r="D15" s="6">
        <f ca="1">'مصروفات الاسر'!$C15+(10^-6)*ROW('مصروفات الاسر'!$C15)</f>
        <v>2256.0000150000001</v>
      </c>
      <c r="E15" s="2"/>
    </row>
    <row r="16" spans="1:5" ht="30.75" customHeight="1">
      <c r="A16" s="2"/>
      <c r="B16" s="11" t="s">
        <v>49</v>
      </c>
      <c r="C16" s="10">
        <v>0</v>
      </c>
      <c r="D16" s="6">
        <f ca="1">'مصروفات الاسر'!$C16+(10^-6)*ROW('مصروفات الاسر'!$C16)</f>
        <v>1.5999999999999999E-5</v>
      </c>
      <c r="E16" s="2"/>
    </row>
    <row r="17" spans="1:5" ht="30.75" customHeight="1">
      <c r="A17" s="2"/>
      <c r="B17" s="11" t="s">
        <v>50</v>
      </c>
      <c r="C17" s="10">
        <v>7709</v>
      </c>
      <c r="D17" s="6">
        <f ca="1">'مصروفات الاسر'!$C17+(10^-6)*ROW('مصروفات الاسر'!$C17)</f>
        <v>7709.0000170000003</v>
      </c>
      <c r="E17" s="2"/>
    </row>
    <row r="18" spans="1:5" ht="19.5" customHeight="1">
      <c r="A18" s="2"/>
      <c r="B18" s="9" t="s">
        <v>9</v>
      </c>
      <c r="C18" s="10"/>
      <c r="D18" s="6">
        <f ca="1">'مصروفات الاسر'!$C18+(10^-6)*ROW('مصروفات الاسر'!$C18)</f>
        <v>1.8E-5</v>
      </c>
      <c r="E18" s="2"/>
    </row>
    <row r="19" spans="1:5" ht="19.5" customHeight="1">
      <c r="A19" s="2"/>
      <c r="B19" s="11" t="s">
        <v>51</v>
      </c>
      <c r="C19" s="10">
        <v>501</v>
      </c>
      <c r="D19" s="6">
        <f ca="1">'مصروفات الاسر'!$C19+(10^-6)*ROW('مصروفات الاسر'!$C19)</f>
        <v>501.00001900000001</v>
      </c>
      <c r="E19" s="2"/>
    </row>
    <row r="20" spans="1:5" ht="19.5" customHeight="1">
      <c r="A20" s="2"/>
      <c r="B20" s="11" t="s">
        <v>52</v>
      </c>
      <c r="C20" s="10">
        <v>0</v>
      </c>
      <c r="D20" s="6">
        <f ca="1">'مصروفات الاسر'!$C20+(10^-6)*ROW('مصروفات الاسر'!$C20)</f>
        <v>1.9999999999999998E-5</v>
      </c>
      <c r="E20" s="2"/>
    </row>
    <row r="21" spans="1:5" ht="30" customHeight="1">
      <c r="A21" s="2"/>
      <c r="B21" s="12" t="s">
        <v>7</v>
      </c>
      <c r="C21" s="13">
        <f>SUBTOTAL(109,C5:C20)</f>
        <v>643666</v>
      </c>
      <c r="D21" s="14"/>
      <c r="E21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C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36"/>
  <sheetViews>
    <sheetView showGridLines="0" rightToLeft="1" topLeftCell="A27" zoomScaleNormal="100" workbookViewId="0">
      <selection activeCell="C15" sqref="C15"/>
    </sheetView>
  </sheetViews>
  <sheetFormatPr defaultColWidth="8.875" defaultRowHeight="30" customHeight="1"/>
  <cols>
    <col min="1" max="1" width="4" style="1" customWidth="1"/>
    <col min="2" max="2" width="41.375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2.5" customHeight="1">
      <c r="A1" s="2"/>
      <c r="B1" s="19" t="s">
        <v>78</v>
      </c>
      <c r="C1" s="19"/>
      <c r="D1" s="19"/>
      <c r="E1" s="19"/>
    </row>
    <row r="2" spans="1:5" ht="26.25" customHeight="1">
      <c r="A2" s="2"/>
      <c r="B2" s="20" t="s">
        <v>25</v>
      </c>
      <c r="C2" s="21"/>
      <c r="D2" s="21"/>
      <c r="E2" s="21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4" t="s">
        <v>10</v>
      </c>
      <c r="C4" s="5" t="s">
        <v>0</v>
      </c>
      <c r="D4" s="4" t="s">
        <v>1</v>
      </c>
      <c r="E4" s="2"/>
    </row>
    <row r="5" spans="1:5" ht="19.5" customHeight="1">
      <c r="A5" s="2"/>
      <c r="B5" s="9" t="s">
        <v>11</v>
      </c>
      <c r="C5" s="10"/>
      <c r="D5" s="6">
        <f ca="1">'الايرادات التبرعات'!$C5+(10^-6)*ROW('الايرادات التبرعات'!$C5)</f>
        <v>4.9999999999999996E-6</v>
      </c>
      <c r="E5" s="2"/>
    </row>
    <row r="6" spans="1:5" ht="19.5" customHeight="1">
      <c r="A6" s="2"/>
      <c r="B6" s="11" t="s">
        <v>15</v>
      </c>
      <c r="C6" s="10">
        <v>43934.5</v>
      </c>
      <c r="D6" s="6">
        <f ca="1">'الايرادات التبرعات'!$C6+(10^-6)*ROW('الايرادات التبرعات'!$C6)</f>
        <v>43934.500006000002</v>
      </c>
      <c r="E6" s="2"/>
    </row>
    <row r="7" spans="1:5" ht="19.5" customHeight="1">
      <c r="A7" s="2"/>
      <c r="B7" s="11" t="s">
        <v>80</v>
      </c>
      <c r="C7" s="10">
        <v>8</v>
      </c>
      <c r="D7" s="6">
        <f ca="1">'الايرادات التبرعات'!$C7+(10^-6)*ROW('الايرادات التبرعات'!$C7)</f>
        <v>8.0000070000000001</v>
      </c>
      <c r="E7" s="2"/>
    </row>
    <row r="8" spans="1:5" ht="19.5" customHeight="1">
      <c r="A8" s="2"/>
      <c r="B8" s="11" t="s">
        <v>81</v>
      </c>
      <c r="C8" s="10">
        <v>30</v>
      </c>
      <c r="D8" s="6">
        <f ca="1">'الايرادات التبرعات'!$C8+(10^-6)*ROW('الايرادات التبرعات'!$C8)</f>
        <v>30.000008000000001</v>
      </c>
      <c r="E8" s="2"/>
    </row>
    <row r="9" spans="1:5" ht="19.5" customHeight="1">
      <c r="A9" s="2"/>
      <c r="B9" s="11" t="s">
        <v>82</v>
      </c>
      <c r="C9" s="10">
        <v>10980</v>
      </c>
      <c r="D9" s="6">
        <f ca="1">'الايرادات التبرعات'!$C9+(10^-6)*ROW('الايرادات التبرعات'!$C9)</f>
        <v>10980.000008999999</v>
      </c>
      <c r="E9" s="2"/>
    </row>
    <row r="10" spans="1:5" ht="19.5" customHeight="1">
      <c r="A10" s="2"/>
      <c r="B10" s="11" t="s">
        <v>16</v>
      </c>
      <c r="C10" s="10">
        <v>5000</v>
      </c>
      <c r="D10" s="6">
        <f ca="1">'الايرادات التبرعات'!$C10+(10^-6)*ROW('الايرادات التبرعات'!$C10)</f>
        <v>5000.0000099999997</v>
      </c>
      <c r="E10" s="2"/>
    </row>
    <row r="11" spans="1:5" ht="19.5" customHeight="1">
      <c r="A11" s="2"/>
      <c r="B11" s="11" t="s">
        <v>17</v>
      </c>
      <c r="C11" s="10"/>
      <c r="D11" s="6">
        <f ca="1">'الايرادات التبرعات'!$C11+(10^-6)*ROW('الايرادات التبرعات'!$C11)</f>
        <v>1.1E-5</v>
      </c>
      <c r="E11" s="2"/>
    </row>
    <row r="12" spans="1:5" ht="19.5" customHeight="1">
      <c r="A12" s="2"/>
      <c r="B12" s="11" t="s">
        <v>18</v>
      </c>
      <c r="C12" s="10"/>
      <c r="D12" s="6">
        <f ca="1">'الايرادات التبرعات'!$C12+(10^-6)*ROW('الايرادات التبرعات'!$C12)</f>
        <v>1.2E-5</v>
      </c>
      <c r="E12" s="2"/>
    </row>
    <row r="13" spans="1:5" ht="19.5" customHeight="1">
      <c r="A13" s="2"/>
      <c r="B13" s="11" t="s">
        <v>19</v>
      </c>
      <c r="C13" s="10">
        <v>0</v>
      </c>
      <c r="D13" s="6">
        <f ca="1">'الايرادات التبرعات'!$C13+(10^-6)*ROW('الايرادات التبرعات'!$C13)</f>
        <v>1.2999999999999999E-5</v>
      </c>
      <c r="E13" s="2"/>
    </row>
    <row r="14" spans="1:5" ht="19.5" customHeight="1">
      <c r="A14" s="2"/>
      <c r="B14" s="11" t="s">
        <v>71</v>
      </c>
      <c r="C14" s="10">
        <v>0</v>
      </c>
      <c r="D14" s="6">
        <f ca="1">'الايرادات التبرعات'!$C14+(10^-6)*ROW('الايرادات التبرعات'!$C14)</f>
        <v>1.4E-5</v>
      </c>
      <c r="E14" s="2"/>
    </row>
    <row r="15" spans="1:5" ht="19.5" customHeight="1">
      <c r="A15" s="2"/>
      <c r="B15" s="11" t="s">
        <v>53</v>
      </c>
      <c r="C15" s="10"/>
      <c r="D15" s="6">
        <f ca="1">'الايرادات التبرعات'!$C15+(10^-6)*ROW('الايرادات التبرعات'!$C15)</f>
        <v>1.4999999999999999E-5</v>
      </c>
      <c r="E15" s="2"/>
    </row>
    <row r="16" spans="1:5" ht="19.5" customHeight="1">
      <c r="A16" s="2"/>
      <c r="B16" s="9" t="s">
        <v>12</v>
      </c>
      <c r="C16" s="10"/>
      <c r="D16" s="6">
        <f ca="1">'الايرادات التبرعات'!$C16+(10^-6)*ROW('الايرادات التبرعات'!$C16)</f>
        <v>1.5999999999999999E-5</v>
      </c>
      <c r="E16" s="2"/>
    </row>
    <row r="17" spans="1:5" ht="19.5" customHeight="1">
      <c r="A17" s="2"/>
      <c r="B17" s="11" t="s">
        <v>20</v>
      </c>
      <c r="C17" s="10"/>
      <c r="D17" s="6">
        <f ca="1">'الايرادات التبرعات'!$C17+(10^-6)*ROW('الايرادات التبرعات'!$C17)</f>
        <v>1.7E-5</v>
      </c>
      <c r="E17" s="2"/>
    </row>
    <row r="18" spans="1:5" ht="19.5" customHeight="1">
      <c r="A18" s="2"/>
      <c r="B18" s="9" t="s">
        <v>13</v>
      </c>
      <c r="C18" s="10"/>
      <c r="D18" s="6">
        <f ca="1">'الايرادات التبرعات'!$C18+(10^-6)*ROW('الايرادات التبرعات'!$C18)</f>
        <v>1.8E-5</v>
      </c>
      <c r="E18" s="2"/>
    </row>
    <row r="19" spans="1:5" ht="19.5" customHeight="1">
      <c r="A19" s="2"/>
      <c r="B19" s="11" t="s">
        <v>21</v>
      </c>
      <c r="C19" s="10">
        <v>43339.69</v>
      </c>
      <c r="D19" s="6">
        <f ca="1">'الايرادات التبرعات'!$C19+(10^-6)*ROW('الايرادات التبرعات'!$C19)</f>
        <v>43339.690019000001</v>
      </c>
      <c r="E19" s="2"/>
    </row>
    <row r="20" spans="1:5" ht="19.5" customHeight="1">
      <c r="A20" s="2"/>
      <c r="B20" s="11" t="s">
        <v>22</v>
      </c>
      <c r="C20" s="10">
        <v>1159</v>
      </c>
      <c r="D20" s="6">
        <f ca="1">'الايرادات التبرعات'!$C20+(10^-6)*ROW('الايرادات التبرعات'!$C20)</f>
        <v>1159.0000199999999</v>
      </c>
      <c r="E20" s="2"/>
    </row>
    <row r="21" spans="1:5" ht="19.5" customHeight="1">
      <c r="A21" s="2"/>
      <c r="B21" s="11" t="s">
        <v>23</v>
      </c>
      <c r="C21" s="10">
        <v>4742</v>
      </c>
      <c r="D21" s="6">
        <f ca="1">'الايرادات التبرعات'!$C21+(10^-6)*ROW('الايرادات التبرعات'!$C21)</f>
        <v>4742.0000209999998</v>
      </c>
      <c r="E21" s="2"/>
    </row>
    <row r="22" spans="1:5" ht="19.5" customHeight="1">
      <c r="A22" s="2"/>
      <c r="B22" s="11" t="s">
        <v>24</v>
      </c>
      <c r="C22" s="10">
        <v>86617</v>
      </c>
      <c r="D22" s="6">
        <f ca="1">'الايرادات التبرعات'!$C22+(10^-6)*ROW('الايرادات التبرعات'!$C22)</f>
        <v>86617.000021999993</v>
      </c>
      <c r="E22" s="2"/>
    </row>
    <row r="23" spans="1:5" ht="19.5" customHeight="1">
      <c r="A23" s="2"/>
      <c r="B23" s="9" t="s">
        <v>69</v>
      </c>
      <c r="C23" s="10"/>
      <c r="D23" s="6">
        <f ca="1">'الايرادات التبرعات'!$C23+(10^-6)*ROW('الايرادات التبرعات'!$C23)</f>
        <v>2.3E-5</v>
      </c>
      <c r="E23" s="2"/>
    </row>
    <row r="24" spans="1:5" ht="19.5" customHeight="1">
      <c r="A24" s="2"/>
      <c r="B24" s="3" t="s">
        <v>83</v>
      </c>
      <c r="C24" s="10">
        <v>40000</v>
      </c>
      <c r="D24" s="6">
        <f ca="1">'الايرادات التبرعات'!$C24+(10^-6)*ROW('الايرادات التبرعات'!$C24)</f>
        <v>40000.000024000001</v>
      </c>
      <c r="E24" s="2"/>
    </row>
    <row r="25" spans="1:5" ht="19.5" customHeight="1">
      <c r="A25" s="2"/>
      <c r="B25" s="3" t="s">
        <v>26</v>
      </c>
      <c r="C25" s="10">
        <v>42834</v>
      </c>
      <c r="D25" s="6">
        <f ca="1">'الايرادات التبرعات'!$C25+(10^-6)*ROW('الايرادات التبرعات'!$C25)</f>
        <v>42834.000025000001</v>
      </c>
      <c r="E25" s="2"/>
    </row>
    <row r="26" spans="1:5" ht="19.5" customHeight="1">
      <c r="A26" s="2"/>
      <c r="B26" s="3" t="s">
        <v>27</v>
      </c>
      <c r="C26" s="10">
        <v>167</v>
      </c>
      <c r="D26" s="6">
        <f ca="1">'الايرادات التبرعات'!$C26+(10^-6)*ROW('الايرادات التبرعات'!$C26)</f>
        <v>167.00002599999999</v>
      </c>
      <c r="E26" s="2"/>
    </row>
    <row r="27" spans="1:5" ht="19.5" customHeight="1">
      <c r="A27" s="2"/>
      <c r="B27" s="3" t="s">
        <v>28</v>
      </c>
      <c r="C27" s="10">
        <v>55250</v>
      </c>
      <c r="D27" s="6">
        <f ca="1">'الايرادات التبرعات'!$C27+(10^-6)*ROW('الايرادات التبرعات'!$C27)</f>
        <v>55250.000027000002</v>
      </c>
      <c r="E27" s="2"/>
    </row>
    <row r="28" spans="1:5" ht="19.5" customHeight="1">
      <c r="A28" s="2"/>
      <c r="B28" s="3" t="s">
        <v>84</v>
      </c>
      <c r="C28" s="10">
        <v>361667</v>
      </c>
      <c r="D28" s="6">
        <f ca="1">'الايرادات التبرعات'!$C28+(10^-6)*ROW('الايرادات التبرعات'!$C28)</f>
        <v>361667.00002799998</v>
      </c>
      <c r="E28" s="2"/>
    </row>
    <row r="29" spans="1:5" ht="19.5" customHeight="1">
      <c r="A29" s="2"/>
      <c r="B29" s="3" t="s">
        <v>85</v>
      </c>
      <c r="C29" s="10">
        <v>48333</v>
      </c>
      <c r="D29" s="6">
        <f ca="1">'الايرادات التبرعات'!$C29+(10^-6)*ROW('الايرادات التبرعات'!$C29)</f>
        <v>48333.000029000003</v>
      </c>
      <c r="E29" s="2"/>
    </row>
    <row r="30" spans="1:5" ht="19.5" customHeight="1">
      <c r="A30" s="2"/>
      <c r="B30" s="3" t="s">
        <v>29</v>
      </c>
      <c r="C30" s="10">
        <v>83333</v>
      </c>
      <c r="D30" s="6">
        <f ca="1">'الايرادات التبرعات'!$C30+(10^-6)*ROW('الايرادات التبرعات'!$C30)</f>
        <v>83333.000029999996</v>
      </c>
      <c r="E30" s="2"/>
    </row>
    <row r="31" spans="1:5" ht="19.5" customHeight="1">
      <c r="A31" s="2"/>
      <c r="B31" s="3" t="s">
        <v>86</v>
      </c>
      <c r="C31" s="10">
        <v>22000</v>
      </c>
      <c r="D31" s="6">
        <f ca="1">'الايرادات التبرعات'!$C31+(10^-6)*ROW('الايرادات التبرعات'!$C31)</f>
        <v>22000.000031</v>
      </c>
      <c r="E31" s="2"/>
    </row>
    <row r="32" spans="1:5" ht="19.5" customHeight="1">
      <c r="A32" s="2"/>
      <c r="B32" s="3" t="s">
        <v>70</v>
      </c>
      <c r="C32" s="10">
        <f>17400+600+3960</f>
        <v>21960</v>
      </c>
      <c r="D32" s="6">
        <f ca="1">'الايرادات التبرعات'!$C32+(10^-6)*ROW('الايرادات التبرعات'!$C32)</f>
        <v>21960.000032</v>
      </c>
      <c r="E32" s="2"/>
    </row>
    <row r="33" spans="1:5" ht="19.5" customHeight="1">
      <c r="A33" s="2"/>
      <c r="B33" s="3" t="s">
        <v>30</v>
      </c>
      <c r="C33" s="10">
        <v>12500</v>
      </c>
      <c r="D33" s="6">
        <f ca="1">'الايرادات التبرعات'!$C33+(10^-6)*ROW('الايرادات التبرعات'!$C33)</f>
        <v>12500.000033</v>
      </c>
      <c r="E33" s="2"/>
    </row>
    <row r="34" spans="1:5" ht="19.5" customHeight="1">
      <c r="A34" s="2"/>
      <c r="B34" s="3" t="s">
        <v>87</v>
      </c>
      <c r="C34" s="10">
        <v>2750</v>
      </c>
      <c r="D34" s="6">
        <f ca="1">'الايرادات التبرعات'!$C34+(10^-6)*ROW('الايرادات التبرعات'!$C34)</f>
        <v>2750.0000340000001</v>
      </c>
      <c r="E34" s="2"/>
    </row>
    <row r="35" spans="1:5" ht="19.5" customHeight="1">
      <c r="A35" s="2"/>
      <c r="B35" s="3" t="s">
        <v>72</v>
      </c>
      <c r="C35" s="10">
        <v>300</v>
      </c>
      <c r="D35" s="6">
        <f ca="1">'الايرادات التبرعات'!$C35+(10^-6)*ROW('الايرادات التبرعات'!$C35)</f>
        <v>300.00003500000003</v>
      </c>
      <c r="E35" s="2"/>
    </row>
    <row r="36" spans="1:5" ht="30" customHeight="1">
      <c r="A36" s="2"/>
      <c r="B36" s="12" t="s">
        <v>14</v>
      </c>
      <c r="C36" s="13">
        <f>SUBTOTAL(109,C5:C35)</f>
        <v>886904.19</v>
      </c>
      <c r="D36" s="14"/>
      <c r="E36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أدخل المبلغ &quot;الفعلي&quot; في هذا العمود أسفل هذا العنوان" sqref="C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المصروفات التشغيلية</vt:lpstr>
      <vt:lpstr>مصروفات الاسر</vt:lpstr>
      <vt:lpstr>الايرادات التبرعات</vt:lpstr>
      <vt:lpstr>'الايرادات التبرعات'!Print_Area</vt:lpstr>
      <vt:lpstr>'مصروفات الاسر'!Print_Area</vt:lpstr>
      <vt:lpstr>'الايرادات التبرعات'!Print_Titles</vt:lpstr>
      <vt:lpstr>'المصروفات التشغيلية'!Print_Titles</vt:lpstr>
      <vt:lpstr>'مصروفات الاسر'!Print_Titles</vt:lpstr>
      <vt:lpstr>'الايرادات التبرعات'!العنوان_4</vt:lpstr>
      <vt:lpstr>'مصروفات الاسر'!العنوان_4</vt:lpstr>
      <vt:lpstr>العنوان_4</vt:lpstr>
      <vt:lpstr>تاتتالال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2019-03-18T21:11:19Z</dcterms:created>
  <dcterms:modified xsi:type="dcterms:W3CDTF">2021-01-07T08:25:27Z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